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57b42e102f14a49/Desktop/Burwardsley/Budget/"/>
    </mc:Choice>
  </mc:AlternateContent>
  <xr:revisionPtr revIDLastSave="2" documentId="8_{EFE2FF45-6D6F-44E2-BAAF-B78A1D538555}" xr6:coauthVersionLast="47" xr6:coauthVersionMax="47" xr10:uidLastSave="{4B4B522D-1CFC-4C7A-9804-E044E45C3F2C}"/>
  <bookViews>
    <workbookView xWindow="-108" yWindow="-108" windowWidth="23256" windowHeight="12456" xr2:uid="{00000000-000D-0000-FFFF-FFFF00000000}"/>
  </bookViews>
  <sheets>
    <sheet name="Budget Calc" sheetId="5" r:id="rId1"/>
    <sheet name="Sheet3" sheetId="3" r:id="rId2"/>
    <sheet name="Sheet4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0" i="5" l="1"/>
  <c r="T9" i="5"/>
  <c r="F6" i="5"/>
  <c r="F7" i="5"/>
  <c r="C9" i="5"/>
  <c r="D9" i="5"/>
  <c r="E9" i="5"/>
  <c r="F12" i="5"/>
  <c r="F13" i="5"/>
  <c r="F14" i="5"/>
  <c r="F15" i="5"/>
  <c r="F16" i="5"/>
  <c r="F18" i="5"/>
  <c r="D19" i="5"/>
  <c r="F19" i="5" s="1"/>
  <c r="D20" i="5"/>
  <c r="F20" i="5" s="1"/>
  <c r="F21" i="5"/>
  <c r="F23" i="5"/>
  <c r="F24" i="5"/>
  <c r="F25" i="5"/>
  <c r="F26" i="5"/>
  <c r="F27" i="5"/>
  <c r="F28" i="5"/>
  <c r="C30" i="5"/>
  <c r="E30" i="5"/>
  <c r="F9" i="5" l="1"/>
  <c r="C34" i="5"/>
  <c r="C36" i="5" s="1"/>
  <c r="C39" i="5" s="1"/>
  <c r="D30" i="5"/>
  <c r="F30" i="5" s="1"/>
  <c r="F35" i="5" l="1"/>
</calcChain>
</file>

<file path=xl/sharedStrings.xml><?xml version="1.0" encoding="utf-8"?>
<sst xmlns="http://schemas.openxmlformats.org/spreadsheetml/2006/main" count="57" uniqueCount="46">
  <si>
    <t>Receipts</t>
  </si>
  <si>
    <t>Precept</t>
  </si>
  <si>
    <t>Bank Interest</t>
  </si>
  <si>
    <t>Total</t>
  </si>
  <si>
    <t>Expenditure</t>
  </si>
  <si>
    <t>Clerk Salary</t>
  </si>
  <si>
    <t>Insurance</t>
  </si>
  <si>
    <t>Training</t>
  </si>
  <si>
    <t xml:space="preserve"> </t>
  </si>
  <si>
    <t>Clerk Expenses</t>
  </si>
  <si>
    <t>Churchyard Grant St Jude's</t>
  </si>
  <si>
    <t>Land &amp; Asset Maintenance</t>
  </si>
  <si>
    <t>Parish Projects</t>
  </si>
  <si>
    <t>Budget (Precept)</t>
  </si>
  <si>
    <t>Budget (Special Grants)</t>
  </si>
  <si>
    <t>RBL (Remembrance) Donation</t>
  </si>
  <si>
    <t>Charity Donations</t>
  </si>
  <si>
    <t>Precept Variance</t>
  </si>
  <si>
    <t>PC Newsletter</t>
  </si>
  <si>
    <t>Internal Audit</t>
  </si>
  <si>
    <t>Election Provision</t>
  </si>
  <si>
    <t>Budget (Grants)</t>
  </si>
  <si>
    <t>Website Hosting</t>
  </si>
  <si>
    <t>Possible Future Parish Projects</t>
  </si>
  <si>
    <t>&lt;-------------------------------- 2021/22 -------------------------------&gt;</t>
  </si>
  <si>
    <t>&lt;---- 2022/23 ---------&gt;</t>
  </si>
  <si>
    <t>Forecast (Precept) Jan</t>
  </si>
  <si>
    <t xml:space="preserve">% Change Budget / Forecast </t>
  </si>
  <si>
    <t>&lt;---- 2023/24 ---------&gt;</t>
  </si>
  <si>
    <t>2024/2025</t>
  </si>
  <si>
    <t>2025/2026</t>
  </si>
  <si>
    <t xml:space="preserve">Net </t>
  </si>
  <si>
    <t>Subscriptions - Chalc</t>
  </si>
  <si>
    <t>Subscriptions - footpath Assoc</t>
  </si>
  <si>
    <t>St Johns Grounds Maint</t>
  </si>
  <si>
    <t xml:space="preserve">Village Hall support fund </t>
  </si>
  <si>
    <t>2026/2027</t>
  </si>
  <si>
    <t xml:space="preserve">Budget (Precept) </t>
  </si>
  <si>
    <t xml:space="preserve">Budget (Special Grants)        </t>
  </si>
  <si>
    <t>% Change Budget/ Forecast</t>
  </si>
  <si>
    <t>External Audit</t>
  </si>
  <si>
    <t xml:space="preserve"> Village Hall/Room Hire</t>
  </si>
  <si>
    <t>Sundry Items/Planters</t>
  </si>
  <si>
    <t>Church repairs</t>
  </si>
  <si>
    <t>village projects</t>
  </si>
  <si>
    <t>Burwardsley Budget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</si>
</sst>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0.0%"/>
    <numFmt numFmtId="166" formatCode="[$£-809]#,##0.00"/>
    <numFmt numFmtId="167" formatCode="[$£-809]#,##0.00;[Red]\-[$£-809]#,##0.00"/>
    <numFmt numFmtId="168" formatCode="#,##0.0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8"/>
      <name val="Arial"/>
      <family val="2"/>
    </font>
    <font>
      <b/>
      <sz val="10"/>
      <color rgb="FF00B050"/>
      <name val="Arial"/>
      <family val="2"/>
    </font>
    <font>
      <sz val="14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0" fillId="0" borderId="1" xfId="0" applyBorder="1"/>
    <xf numFmtId="164" fontId="0" fillId="0" borderId="1" xfId="0" applyNumberFormat="1" applyBorder="1"/>
    <xf numFmtId="164" fontId="1" fillId="0" borderId="1" xfId="0" applyNumberFormat="1" applyFont="1" applyBorder="1"/>
    <xf numFmtId="0" fontId="2" fillId="0" borderId="1" xfId="0" applyFont="1" applyBorder="1"/>
    <xf numFmtId="8" fontId="0" fillId="0" borderId="1" xfId="0" applyNumberFormat="1" applyBorder="1"/>
    <xf numFmtId="164" fontId="1" fillId="0" borderId="0" xfId="0" applyNumberFormat="1" applyFont="1"/>
    <xf numFmtId="0" fontId="2" fillId="0" borderId="0" xfId="0" applyFont="1"/>
    <xf numFmtId="165" fontId="0" fillId="0" borderId="0" xfId="0" applyNumberFormat="1"/>
    <xf numFmtId="164" fontId="0" fillId="0" borderId="0" xfId="0" applyNumberFormat="1"/>
    <xf numFmtId="166" fontId="0" fillId="0" borderId="0" xfId="0" applyNumberFormat="1"/>
    <xf numFmtId="10" fontId="0" fillId="0" borderId="0" xfId="0" applyNumberFormat="1"/>
    <xf numFmtId="0" fontId="3" fillId="0" borderId="0" xfId="0" applyFont="1"/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166" fontId="1" fillId="0" borderId="1" xfId="0" applyNumberFormat="1" applyFont="1" applyBorder="1" applyAlignment="1">
      <alignment wrapText="1"/>
    </xf>
    <xf numFmtId="166" fontId="0" fillId="0" borderId="1" xfId="0" applyNumberFormat="1" applyBorder="1"/>
    <xf numFmtId="0" fontId="0" fillId="0" borderId="4" xfId="0" applyBorder="1"/>
    <xf numFmtId="164" fontId="0" fillId="0" borderId="4" xfId="0" applyNumberFormat="1" applyBorder="1"/>
    <xf numFmtId="166" fontId="0" fillId="0" borderId="4" xfId="0" applyNumberFormat="1" applyBorder="1"/>
    <xf numFmtId="165" fontId="1" fillId="0" borderId="1" xfId="0" applyNumberFormat="1" applyFont="1" applyBorder="1" applyAlignment="1">
      <alignment wrapText="1"/>
    </xf>
    <xf numFmtId="165" fontId="0" fillId="0" borderId="1" xfId="0" applyNumberFormat="1" applyBorder="1"/>
    <xf numFmtId="165" fontId="0" fillId="0" borderId="0" xfId="0" applyNumberFormat="1" applyAlignment="1">
      <alignment horizontal="left"/>
    </xf>
    <xf numFmtId="167" fontId="0" fillId="0" borderId="0" xfId="0" applyNumberFormat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8" fontId="0" fillId="0" borderId="0" xfId="0" applyNumberFormat="1"/>
    <xf numFmtId="166" fontId="1" fillId="0" borderId="5" xfId="0" applyNumberFormat="1" applyFont="1" applyBorder="1" applyAlignment="1">
      <alignment wrapText="1"/>
    </xf>
    <xf numFmtId="166" fontId="0" fillId="0" borderId="5" xfId="0" applyNumberFormat="1" applyBorder="1"/>
    <xf numFmtId="164" fontId="1" fillId="0" borderId="6" xfId="0" applyNumberFormat="1" applyFont="1" applyBorder="1"/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164" fontId="0" fillId="0" borderId="7" xfId="0" applyNumberFormat="1" applyBorder="1"/>
    <xf numFmtId="164" fontId="1" fillId="0" borderId="7" xfId="0" applyNumberFormat="1" applyFont="1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0" fillId="0" borderId="8" xfId="0" applyBorder="1"/>
    <xf numFmtId="8" fontId="0" fillId="0" borderId="8" xfId="0" applyNumberFormat="1" applyBorder="1"/>
    <xf numFmtId="164" fontId="0" fillId="0" borderId="8" xfId="0" applyNumberFormat="1" applyBorder="1"/>
    <xf numFmtId="164" fontId="1" fillId="0" borderId="8" xfId="0" applyNumberFormat="1" applyFont="1" applyBorder="1"/>
    <xf numFmtId="0" fontId="0" fillId="0" borderId="9" xfId="0" applyBorder="1"/>
    <xf numFmtId="164" fontId="0" fillId="0" borderId="6" xfId="0" applyNumberFormat="1" applyBorder="1"/>
    <xf numFmtId="0" fontId="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164" fontId="0" fillId="0" borderId="10" xfId="0" applyNumberFormat="1" applyBorder="1"/>
    <xf numFmtId="0" fontId="0" fillId="0" borderId="10" xfId="0" applyBorder="1"/>
    <xf numFmtId="164" fontId="1" fillId="0" borderId="10" xfId="0" applyNumberFormat="1" applyFon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indent="1"/>
    </xf>
    <xf numFmtId="168" fontId="0" fillId="0" borderId="1" xfId="0" applyNumberFormat="1" applyBorder="1"/>
    <xf numFmtId="8" fontId="0" fillId="0" borderId="10" xfId="0" applyNumberFormat="1" applyBorder="1"/>
    <xf numFmtId="164" fontId="0" fillId="2" borderId="7" xfId="0" applyNumberFormat="1" applyFill="1" applyBorder="1"/>
    <xf numFmtId="164" fontId="0" fillId="2" borderId="1" xfId="0" applyNumberFormat="1" applyFill="1" applyBorder="1"/>
    <xf numFmtId="164" fontId="2" fillId="0" borderId="1" xfId="0" applyNumberFormat="1" applyFont="1" applyBorder="1"/>
    <xf numFmtId="44" fontId="2" fillId="0" borderId="0" xfId="1" applyFont="1"/>
    <xf numFmtId="164" fontId="2" fillId="0" borderId="0" xfId="1" applyNumberFormat="1" applyFont="1"/>
    <xf numFmtId="0" fontId="1" fillId="0" borderId="3" xfId="0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44" fontId="0" fillId="0" borderId="0" xfId="1" applyFont="1"/>
    <xf numFmtId="8" fontId="6" fillId="0" borderId="1" xfId="0" applyNumberFormat="1" applyFont="1" applyBorder="1"/>
    <xf numFmtId="165" fontId="6" fillId="0" borderId="1" xfId="0" applyNumberFormat="1" applyFont="1" applyBorder="1"/>
    <xf numFmtId="164" fontId="6" fillId="0" borderId="1" xfId="0" applyNumberFormat="1" applyFont="1" applyBorder="1"/>
    <xf numFmtId="164" fontId="6" fillId="2" borderId="1" xfId="0" applyNumberFormat="1" applyFont="1" applyFill="1" applyBorder="1"/>
    <xf numFmtId="0" fontId="6" fillId="0" borderId="0" xfId="0" applyFont="1"/>
    <xf numFmtId="0" fontId="2" fillId="0" borderId="0" xfId="0" applyFont="1" applyAlignment="1">
      <alignment horizontal="left"/>
    </xf>
    <xf numFmtId="0" fontId="1" fillId="0" borderId="3" xfId="0" quotePrefix="1" applyFont="1" applyBorder="1" applyAlignment="1">
      <alignment horizontal="center"/>
    </xf>
    <xf numFmtId="165" fontId="2" fillId="0" borderId="0" xfId="0" applyNumberFormat="1" applyFont="1"/>
    <xf numFmtId="165" fontId="2" fillId="0" borderId="1" xfId="0" applyNumberFormat="1" applyFont="1" applyBorder="1"/>
    <xf numFmtId="8" fontId="2" fillId="0" borderId="1" xfId="0" applyNumberFormat="1" applyFont="1" applyBorder="1"/>
    <xf numFmtId="164" fontId="2" fillId="0" borderId="4" xfId="0" applyNumberFormat="1" applyFont="1" applyBorder="1"/>
    <xf numFmtId="164" fontId="2" fillId="2" borderId="1" xfId="0" applyNumberFormat="1" applyFont="1" applyFill="1" applyBorder="1"/>
    <xf numFmtId="0" fontId="8" fillId="0" borderId="0" xfId="0" applyFont="1"/>
    <xf numFmtId="0" fontId="9" fillId="0" borderId="0" xfId="0" applyFont="1"/>
    <xf numFmtId="166" fontId="9" fillId="0" borderId="0" xfId="0" applyNumberFormat="1" applyFont="1"/>
    <xf numFmtId="165" fontId="9" fillId="0" borderId="0" xfId="0" applyNumberFormat="1" applyFont="1"/>
    <xf numFmtId="166" fontId="1" fillId="0" borderId="3" xfId="0" quotePrefix="1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6"/>
  <sheetViews>
    <sheetView tabSelected="1" zoomScale="91" zoomScaleNormal="91" workbookViewId="0">
      <selection activeCell="AB27" sqref="AB27"/>
    </sheetView>
  </sheetViews>
  <sheetFormatPr defaultRowHeight="13.2" x14ac:dyDescent="0.25"/>
  <cols>
    <col min="1" max="1" width="5.44140625" customWidth="1"/>
    <col min="2" max="2" width="28" customWidth="1"/>
    <col min="3" max="4" width="9.5546875" hidden="1" customWidth="1"/>
    <col min="5" max="5" width="0" style="11" hidden="1" customWidth="1"/>
    <col min="6" max="6" width="10.33203125" hidden="1" customWidth="1"/>
    <col min="7" max="7" width="2" customWidth="1"/>
    <col min="8" max="8" width="9" hidden="1" customWidth="1"/>
    <col min="9" max="9" width="0" hidden="1" customWidth="1"/>
    <col min="10" max="10" width="10.33203125" style="9" hidden="1" customWidth="1"/>
    <col min="11" max="11" width="3.88671875" hidden="1" customWidth="1"/>
    <col min="12" max="12" width="9" hidden="1" customWidth="1"/>
    <col min="13" max="14" width="0" hidden="1" customWidth="1"/>
    <col min="15" max="15" width="3.88671875" hidden="1" customWidth="1"/>
    <col min="16" max="16" width="10" hidden="1" customWidth="1"/>
    <col min="17" max="18" width="0" hidden="1" customWidth="1"/>
    <col min="19" max="19" width="3.33203125" customWidth="1"/>
    <col min="20" max="20" width="9" bestFit="1" customWidth="1"/>
    <col min="23" max="23" width="4.44140625" customWidth="1"/>
    <col min="24" max="24" width="9.109375" bestFit="1" customWidth="1"/>
  </cols>
  <sheetData>
    <row r="1" spans="1:26" s="13" customFormat="1" ht="17.399999999999999" x14ac:dyDescent="0.3">
      <c r="A1" s="81" t="s">
        <v>45</v>
      </c>
      <c r="B1" s="81"/>
      <c r="C1" s="81"/>
      <c r="D1" s="81"/>
      <c r="E1" s="82"/>
      <c r="F1" s="81"/>
      <c r="G1" s="81"/>
      <c r="H1" s="81"/>
      <c r="I1" s="81"/>
      <c r="J1" s="83"/>
      <c r="K1" s="81"/>
      <c r="L1" s="81"/>
      <c r="M1" s="81"/>
      <c r="N1" s="81"/>
    </row>
    <row r="2" spans="1:26" x14ac:dyDescent="0.25">
      <c r="N2" s="9"/>
    </row>
    <row r="3" spans="1:26" x14ac:dyDescent="0.25">
      <c r="C3" s="84" t="s">
        <v>24</v>
      </c>
      <c r="D3" s="84"/>
      <c r="E3" s="84"/>
      <c r="F3" s="84"/>
      <c r="G3" s="26"/>
      <c r="H3" s="85" t="s">
        <v>25</v>
      </c>
      <c r="I3" s="86"/>
      <c r="L3" s="85" t="s">
        <v>28</v>
      </c>
      <c r="M3" s="86"/>
      <c r="N3" s="9"/>
      <c r="P3" s="74" t="s">
        <v>29</v>
      </c>
      <c r="Q3" s="65"/>
      <c r="R3" s="75"/>
      <c r="T3" s="66" t="s">
        <v>30</v>
      </c>
      <c r="U3" s="65"/>
      <c r="V3" s="9"/>
      <c r="X3" t="s">
        <v>36</v>
      </c>
    </row>
    <row r="4" spans="1:26" s="14" customFormat="1" ht="52.8" x14ac:dyDescent="0.25">
      <c r="A4" s="28"/>
      <c r="B4" s="15" t="s">
        <v>8</v>
      </c>
      <c r="C4" s="39" t="s">
        <v>13</v>
      </c>
      <c r="D4" s="33" t="s">
        <v>26</v>
      </c>
      <c r="E4" s="30" t="s">
        <v>21</v>
      </c>
      <c r="F4" s="46" t="s">
        <v>17</v>
      </c>
      <c r="G4" s="51"/>
      <c r="H4" s="15" t="s">
        <v>13</v>
      </c>
      <c r="I4" s="17" t="s">
        <v>14</v>
      </c>
      <c r="J4" s="22" t="s">
        <v>27</v>
      </c>
      <c r="K4" s="16"/>
      <c r="L4" s="15" t="s">
        <v>13</v>
      </c>
      <c r="M4" s="17" t="s">
        <v>14</v>
      </c>
      <c r="N4" s="22" t="s">
        <v>27</v>
      </c>
      <c r="P4" s="15" t="s">
        <v>13</v>
      </c>
      <c r="Q4" s="17" t="s">
        <v>14</v>
      </c>
      <c r="R4" s="22" t="s">
        <v>27</v>
      </c>
      <c r="T4" s="15" t="s">
        <v>13</v>
      </c>
      <c r="U4" s="17" t="s">
        <v>14</v>
      </c>
      <c r="V4" s="22" t="s">
        <v>27</v>
      </c>
      <c r="X4" s="87" t="s">
        <v>37</v>
      </c>
      <c r="Y4" s="87" t="s">
        <v>38</v>
      </c>
      <c r="Z4" s="87" t="s">
        <v>39</v>
      </c>
    </row>
    <row r="5" spans="1:26" x14ac:dyDescent="0.25">
      <c r="A5" s="2"/>
      <c r="B5" s="27" t="s">
        <v>0</v>
      </c>
      <c r="C5" s="40"/>
      <c r="D5" s="34"/>
      <c r="E5" s="31"/>
      <c r="F5" s="47"/>
      <c r="G5" s="52"/>
      <c r="H5" s="2"/>
      <c r="I5" s="2"/>
      <c r="J5" s="23"/>
      <c r="L5" s="2"/>
      <c r="M5" s="2"/>
      <c r="N5" s="23"/>
      <c r="P5" s="5"/>
      <c r="Q5" s="5"/>
      <c r="R5" s="76"/>
      <c r="T5" s="2"/>
      <c r="U5" s="2"/>
      <c r="V5" s="23"/>
      <c r="X5" s="2"/>
      <c r="Y5" s="2"/>
      <c r="Z5" s="2"/>
    </row>
    <row r="6" spans="1:26" x14ac:dyDescent="0.25">
      <c r="A6" s="5"/>
      <c r="B6" s="37" t="s">
        <v>1</v>
      </c>
      <c r="C6" s="41">
        <v>4704</v>
      </c>
      <c r="D6" s="59">
        <v>4704</v>
      </c>
      <c r="E6" s="31"/>
      <c r="F6" s="48">
        <f>D6-C6</f>
        <v>0</v>
      </c>
      <c r="G6" s="10"/>
      <c r="H6" s="6"/>
      <c r="I6" s="6"/>
      <c r="J6" s="23"/>
      <c r="K6" s="8"/>
      <c r="L6" s="6"/>
      <c r="M6" s="6"/>
      <c r="N6" s="23"/>
      <c r="O6" s="12"/>
      <c r="P6" s="77"/>
      <c r="Q6" s="77"/>
      <c r="R6" s="76"/>
      <c r="T6" s="68">
        <v>5000</v>
      </c>
      <c r="U6" s="68"/>
      <c r="V6" s="69"/>
      <c r="X6" s="2">
        <v>5500</v>
      </c>
      <c r="Y6" s="2"/>
      <c r="Z6" s="2"/>
    </row>
    <row r="7" spans="1:26" x14ac:dyDescent="0.25">
      <c r="A7" s="5"/>
      <c r="B7" s="37" t="s">
        <v>2</v>
      </c>
      <c r="C7" s="42">
        <v>0</v>
      </c>
      <c r="D7" s="48">
        <v>0.36</v>
      </c>
      <c r="E7" s="31"/>
      <c r="F7" s="48">
        <f>D7-C7</f>
        <v>0.36</v>
      </c>
      <c r="G7" s="10"/>
      <c r="H7" s="3"/>
      <c r="I7" s="3"/>
      <c r="J7" s="23"/>
      <c r="L7" s="3"/>
      <c r="M7" s="3"/>
      <c r="N7" s="23"/>
      <c r="P7" s="62"/>
      <c r="Q7" s="62"/>
      <c r="R7" s="76"/>
      <c r="T7" s="70"/>
      <c r="U7" s="70"/>
      <c r="V7" s="69"/>
      <c r="X7" s="2"/>
      <c r="Y7" s="2"/>
      <c r="Z7" s="2"/>
    </row>
    <row r="8" spans="1:26" x14ac:dyDescent="0.25">
      <c r="A8" s="5"/>
      <c r="B8" s="37" t="s">
        <v>10</v>
      </c>
      <c r="C8" s="42"/>
      <c r="D8" s="35"/>
      <c r="E8" s="31">
        <v>250</v>
      </c>
      <c r="F8" s="48"/>
      <c r="G8" s="10"/>
      <c r="H8" s="3"/>
      <c r="I8" s="3"/>
      <c r="J8" s="23"/>
      <c r="K8" s="8"/>
      <c r="L8" s="3"/>
      <c r="M8" s="3"/>
      <c r="N8" s="23"/>
      <c r="P8" s="62"/>
      <c r="Q8" s="62"/>
      <c r="R8" s="76"/>
      <c r="T8" s="70"/>
      <c r="U8" s="70"/>
      <c r="V8" s="69"/>
      <c r="X8" s="2"/>
      <c r="Y8" s="2"/>
      <c r="Z8" s="2"/>
    </row>
    <row r="9" spans="1:26" x14ac:dyDescent="0.25">
      <c r="A9" s="2"/>
      <c r="B9" s="27" t="s">
        <v>3</v>
      </c>
      <c r="C9" s="43">
        <f>SUM(C6:C8)</f>
        <v>4704</v>
      </c>
      <c r="D9" s="36">
        <f>SUM(D6:D8)</f>
        <v>4704.3599999999997</v>
      </c>
      <c r="E9" s="32">
        <f>SUM(E6:E8)</f>
        <v>250</v>
      </c>
      <c r="F9" s="48">
        <f>D9-C9</f>
        <v>0.35999999999967258</v>
      </c>
      <c r="G9" s="10"/>
      <c r="H9" s="4"/>
      <c r="I9" s="4"/>
      <c r="J9" s="23"/>
      <c r="L9" s="4"/>
      <c r="M9" s="4"/>
      <c r="N9" s="23"/>
      <c r="P9" s="4"/>
      <c r="Q9" s="4"/>
      <c r="R9" s="76"/>
      <c r="T9" s="4">
        <f>SUM(T6:T8)</f>
        <v>5000</v>
      </c>
      <c r="U9" s="4"/>
      <c r="V9" s="23"/>
      <c r="X9" s="6">
        <v>5500</v>
      </c>
      <c r="Y9" s="2"/>
      <c r="Z9" s="2"/>
    </row>
    <row r="10" spans="1:26" x14ac:dyDescent="0.25">
      <c r="B10" s="19"/>
      <c r="C10" s="45"/>
      <c r="D10" s="53"/>
      <c r="E10" s="21"/>
      <c r="F10" s="19"/>
      <c r="H10" s="9"/>
      <c r="I10" s="20"/>
      <c r="L10" s="9"/>
      <c r="M10" s="20"/>
      <c r="N10" s="9"/>
      <c r="P10" s="75"/>
      <c r="Q10" s="78"/>
      <c r="R10" s="75"/>
      <c r="T10" s="9"/>
      <c r="U10" s="20"/>
      <c r="V10" s="9"/>
      <c r="X10" s="2"/>
      <c r="Y10" s="2"/>
      <c r="Z10" s="2"/>
    </row>
    <row r="11" spans="1:26" x14ac:dyDescent="0.25">
      <c r="A11" s="2"/>
      <c r="B11" s="27" t="s">
        <v>4</v>
      </c>
      <c r="C11" s="44"/>
      <c r="D11" s="54"/>
      <c r="E11" s="31"/>
      <c r="F11" s="49"/>
      <c r="H11" s="2"/>
      <c r="I11" s="2"/>
      <c r="J11" s="23"/>
      <c r="L11" s="2"/>
      <c r="M11" s="2"/>
      <c r="N11" s="23"/>
      <c r="P11" s="5"/>
      <c r="Q11" s="5"/>
      <c r="R11" s="76"/>
      <c r="T11" s="2"/>
      <c r="U11" s="2"/>
      <c r="V11" s="23"/>
      <c r="X11" s="2"/>
      <c r="Y11" s="2"/>
      <c r="Z11" s="2"/>
    </row>
    <row r="12" spans="1:26" x14ac:dyDescent="0.25">
      <c r="A12" s="5"/>
      <c r="B12" s="37" t="s">
        <v>5</v>
      </c>
      <c r="C12" s="42">
        <v>2194</v>
      </c>
      <c r="D12" s="60">
        <v>1774.9</v>
      </c>
      <c r="E12" s="31"/>
      <c r="F12" s="48">
        <f t="shared" ref="F12:F21" si="0">D12-C12</f>
        <v>-419.09999999999991</v>
      </c>
      <c r="G12" s="10"/>
      <c r="H12" s="62"/>
      <c r="I12" s="3"/>
      <c r="J12" s="23"/>
      <c r="K12" s="8"/>
      <c r="L12" s="62"/>
      <c r="M12" s="3"/>
      <c r="N12" s="23"/>
      <c r="P12" s="62"/>
      <c r="Q12" s="62"/>
      <c r="R12" s="76"/>
      <c r="T12" s="70">
        <v>2000</v>
      </c>
      <c r="U12" s="70"/>
      <c r="V12" s="69"/>
      <c r="X12" s="2">
        <v>3200</v>
      </c>
      <c r="Y12" s="2"/>
      <c r="Z12" s="2"/>
    </row>
    <row r="13" spans="1:26" x14ac:dyDescent="0.25">
      <c r="A13" s="5"/>
      <c r="B13" s="37" t="s">
        <v>9</v>
      </c>
      <c r="C13" s="3">
        <v>130</v>
      </c>
      <c r="D13" s="60">
        <v>100</v>
      </c>
      <c r="E13" s="31"/>
      <c r="F13" s="48">
        <f t="shared" si="0"/>
        <v>-30</v>
      </c>
      <c r="G13" s="10"/>
      <c r="H13" s="61"/>
      <c r="I13" s="3"/>
      <c r="J13" s="23"/>
      <c r="L13" s="61"/>
      <c r="M13" s="3"/>
      <c r="N13" s="23"/>
      <c r="P13" s="79"/>
      <c r="Q13" s="62"/>
      <c r="R13" s="76"/>
      <c r="T13" s="71">
        <v>250</v>
      </c>
      <c r="U13" s="70"/>
      <c r="V13" s="69"/>
      <c r="X13" s="2">
        <v>300</v>
      </c>
      <c r="Y13" s="2"/>
      <c r="Z13" s="2"/>
    </row>
    <row r="14" spans="1:26" x14ac:dyDescent="0.25">
      <c r="A14" s="5"/>
      <c r="B14" s="37" t="s">
        <v>6</v>
      </c>
      <c r="C14" s="3">
        <v>480</v>
      </c>
      <c r="D14" s="60">
        <v>465.58</v>
      </c>
      <c r="E14" s="31"/>
      <c r="F14" s="48">
        <f t="shared" si="0"/>
        <v>-14.420000000000016</v>
      </c>
      <c r="G14" s="10"/>
      <c r="H14" s="61"/>
      <c r="I14" s="3"/>
      <c r="J14" s="23"/>
      <c r="L14" s="61"/>
      <c r="M14" s="3"/>
      <c r="N14" s="23"/>
      <c r="P14" s="79"/>
      <c r="Q14" s="62"/>
      <c r="R14" s="76"/>
      <c r="T14" s="71">
        <v>500</v>
      </c>
      <c r="U14" s="70"/>
      <c r="V14" s="69"/>
      <c r="X14" s="2">
        <v>240</v>
      </c>
      <c r="Y14" s="2"/>
      <c r="Z14" s="2"/>
    </row>
    <row r="15" spans="1:26" x14ac:dyDescent="0.25">
      <c r="A15" s="5"/>
      <c r="B15" s="38" t="s">
        <v>18</v>
      </c>
      <c r="C15" s="3">
        <v>120</v>
      </c>
      <c r="D15" s="35">
        <v>120</v>
      </c>
      <c r="E15" s="31"/>
      <c r="F15" s="48">
        <f t="shared" si="0"/>
        <v>0</v>
      </c>
      <c r="G15" s="10"/>
      <c r="H15" s="61"/>
      <c r="I15" s="3"/>
      <c r="J15" s="23"/>
      <c r="L15" s="61"/>
      <c r="M15" s="3"/>
      <c r="N15" s="23"/>
      <c r="P15" s="79"/>
      <c r="Q15" s="62"/>
      <c r="R15" s="76"/>
      <c r="T15" s="71">
        <v>0</v>
      </c>
      <c r="U15" s="70"/>
      <c r="V15" s="69"/>
      <c r="X15" s="2"/>
      <c r="Y15" s="2"/>
      <c r="Z15" s="2"/>
    </row>
    <row r="16" spans="1:26" x14ac:dyDescent="0.25">
      <c r="A16" s="5"/>
      <c r="B16" s="38" t="s">
        <v>11</v>
      </c>
      <c r="C16" s="3">
        <v>100</v>
      </c>
      <c r="D16" s="35">
        <v>223.74</v>
      </c>
      <c r="E16" s="31"/>
      <c r="F16" s="48">
        <f t="shared" si="0"/>
        <v>123.74000000000001</v>
      </c>
      <c r="G16" s="10"/>
      <c r="H16" s="3"/>
      <c r="I16" s="3"/>
      <c r="J16" s="23"/>
      <c r="K16" s="8"/>
      <c r="L16" s="3"/>
      <c r="M16" s="3"/>
      <c r="N16" s="23"/>
      <c r="P16" s="62"/>
      <c r="Q16" s="62"/>
      <c r="R16" s="76"/>
      <c r="T16" s="70"/>
      <c r="U16" s="70"/>
      <c r="V16" s="69"/>
      <c r="X16" s="2"/>
      <c r="Y16" s="2"/>
      <c r="Z16" s="2"/>
    </row>
    <row r="17" spans="1:26" x14ac:dyDescent="0.25">
      <c r="A17" s="5"/>
      <c r="B17" s="37" t="s">
        <v>32</v>
      </c>
      <c r="C17" s="3"/>
      <c r="D17" s="35"/>
      <c r="E17" s="31"/>
      <c r="F17" s="48"/>
      <c r="G17" s="10"/>
      <c r="H17" s="3"/>
      <c r="I17" s="3"/>
      <c r="J17" s="23"/>
      <c r="K17" s="8"/>
      <c r="L17" s="3"/>
      <c r="M17" s="3"/>
      <c r="N17" s="23"/>
      <c r="P17" s="62"/>
      <c r="Q17" s="62"/>
      <c r="R17" s="76"/>
      <c r="T17" s="70"/>
      <c r="U17" s="70"/>
      <c r="V17" s="69"/>
      <c r="X17" s="2">
        <v>60</v>
      </c>
      <c r="Y17" s="2"/>
      <c r="Z17" s="2"/>
    </row>
    <row r="18" spans="1:26" x14ac:dyDescent="0.25">
      <c r="A18" s="5"/>
      <c r="B18" s="37" t="s">
        <v>33</v>
      </c>
      <c r="C18" s="3">
        <v>270</v>
      </c>
      <c r="D18" s="60">
        <v>206.16</v>
      </c>
      <c r="E18" s="31"/>
      <c r="F18" s="48">
        <f t="shared" si="0"/>
        <v>-63.84</v>
      </c>
      <c r="G18" s="10"/>
      <c r="H18" s="3"/>
      <c r="I18" s="3"/>
      <c r="J18" s="23"/>
      <c r="K18" s="8"/>
      <c r="L18" s="3"/>
      <c r="M18" s="3"/>
      <c r="N18" s="23"/>
      <c r="P18" s="62"/>
      <c r="Q18" s="62"/>
      <c r="R18" s="76"/>
      <c r="T18" s="70">
        <v>53.8</v>
      </c>
      <c r="U18" s="70"/>
      <c r="V18" s="69"/>
      <c r="X18" s="2">
        <v>60</v>
      </c>
      <c r="Y18" s="2"/>
      <c r="Z18" s="2"/>
    </row>
    <row r="19" spans="1:26" x14ac:dyDescent="0.25">
      <c r="A19" s="5"/>
      <c r="B19" s="37" t="s">
        <v>15</v>
      </c>
      <c r="C19" s="3">
        <v>25</v>
      </c>
      <c r="D19" s="35">
        <f>SUM(78+25)</f>
        <v>103</v>
      </c>
      <c r="E19" s="31"/>
      <c r="F19" s="48">
        <f t="shared" si="0"/>
        <v>78</v>
      </c>
      <c r="G19" s="10"/>
      <c r="H19" s="61"/>
      <c r="I19" s="3"/>
      <c r="J19" s="23"/>
      <c r="K19" s="8"/>
      <c r="L19" s="61"/>
      <c r="M19" s="3"/>
      <c r="N19" s="23"/>
      <c r="P19" s="79"/>
      <c r="Q19" s="62"/>
      <c r="R19" s="76"/>
      <c r="T19" s="71">
        <v>150</v>
      </c>
      <c r="U19" s="70"/>
      <c r="V19" s="69"/>
      <c r="X19" s="2">
        <v>150</v>
      </c>
      <c r="Y19" s="2"/>
      <c r="Z19" s="2"/>
    </row>
    <row r="20" spans="1:26" x14ac:dyDescent="0.25">
      <c r="A20" s="5"/>
      <c r="B20" s="37" t="s">
        <v>16</v>
      </c>
      <c r="C20" s="3">
        <v>100</v>
      </c>
      <c r="D20" s="35">
        <f>SUM(100+350)</f>
        <v>450</v>
      </c>
      <c r="E20" s="31"/>
      <c r="F20" s="48">
        <f t="shared" si="0"/>
        <v>350</v>
      </c>
      <c r="G20" s="10"/>
      <c r="H20" s="61"/>
      <c r="I20" s="3"/>
      <c r="J20" s="23"/>
      <c r="L20" s="61"/>
      <c r="M20" s="3"/>
      <c r="N20" s="23"/>
      <c r="P20" s="79"/>
      <c r="Q20" s="62"/>
      <c r="R20" s="76"/>
      <c r="T20" s="71"/>
      <c r="U20" s="70"/>
      <c r="V20" s="69"/>
      <c r="X20" s="2"/>
      <c r="Y20" s="2"/>
      <c r="Z20" s="2"/>
    </row>
    <row r="21" spans="1:26" x14ac:dyDescent="0.25">
      <c r="A21" s="5"/>
      <c r="B21" s="37" t="s">
        <v>41</v>
      </c>
      <c r="C21" s="3">
        <v>150</v>
      </c>
      <c r="D21" s="35">
        <v>150</v>
      </c>
      <c r="E21" s="31"/>
      <c r="F21" s="48">
        <f t="shared" si="0"/>
        <v>0</v>
      </c>
      <c r="G21" s="10"/>
      <c r="H21" s="61"/>
      <c r="I21" s="3"/>
      <c r="J21" s="23"/>
      <c r="K21" s="8"/>
      <c r="L21" s="61"/>
      <c r="M21" s="3"/>
      <c r="N21" s="23"/>
      <c r="P21" s="79"/>
      <c r="Q21" s="62"/>
      <c r="R21" s="76"/>
      <c r="T21" s="71">
        <v>350</v>
      </c>
      <c r="U21" s="70"/>
      <c r="V21" s="69"/>
      <c r="X21" s="2">
        <v>150</v>
      </c>
      <c r="Y21" s="2"/>
      <c r="Z21" s="2"/>
    </row>
    <row r="22" spans="1:26" x14ac:dyDescent="0.25">
      <c r="A22" s="5"/>
      <c r="B22" s="37" t="s">
        <v>40</v>
      </c>
      <c r="C22" s="3"/>
      <c r="D22" s="35"/>
      <c r="E22" s="31"/>
      <c r="F22" s="48"/>
      <c r="G22" s="10"/>
      <c r="H22" s="61"/>
      <c r="I22" s="3"/>
      <c r="J22" s="23"/>
      <c r="K22" s="8"/>
      <c r="L22" s="61"/>
      <c r="M22" s="3"/>
      <c r="N22" s="23"/>
      <c r="P22" s="79"/>
      <c r="Q22" s="62"/>
      <c r="R22" s="76"/>
      <c r="T22" s="71"/>
      <c r="U22" s="70"/>
      <c r="V22" s="69"/>
      <c r="X22" s="2">
        <v>80</v>
      </c>
      <c r="Y22" s="2"/>
      <c r="Z22" s="2"/>
    </row>
    <row r="23" spans="1:26" x14ac:dyDescent="0.25">
      <c r="A23" s="5"/>
      <c r="B23" s="37" t="s">
        <v>7</v>
      </c>
      <c r="C23" s="3">
        <v>150</v>
      </c>
      <c r="D23" s="60">
        <v>65</v>
      </c>
      <c r="E23" s="31"/>
      <c r="F23" s="48">
        <f t="shared" ref="F23:F28" si="1">D23-C23</f>
        <v>-85</v>
      </c>
      <c r="G23" s="10"/>
      <c r="H23" s="61"/>
      <c r="I23" s="3"/>
      <c r="J23" s="23"/>
      <c r="L23" s="61"/>
      <c r="M23" s="3"/>
      <c r="N23" s="23"/>
      <c r="P23" s="79"/>
      <c r="Q23" s="62"/>
      <c r="R23" s="76"/>
      <c r="T23" s="71">
        <v>144</v>
      </c>
      <c r="U23" s="70"/>
      <c r="V23" s="69"/>
      <c r="X23" s="2">
        <v>200</v>
      </c>
      <c r="Y23" s="2"/>
      <c r="Z23" s="2"/>
    </row>
    <row r="24" spans="1:26" x14ac:dyDescent="0.25">
      <c r="A24" s="5"/>
      <c r="B24" s="38" t="s">
        <v>19</v>
      </c>
      <c r="C24" s="3">
        <v>40</v>
      </c>
      <c r="D24" s="35">
        <v>50</v>
      </c>
      <c r="E24" s="31"/>
      <c r="F24" s="48">
        <f t="shared" si="1"/>
        <v>10</v>
      </c>
      <c r="G24" s="10"/>
      <c r="H24" s="61"/>
      <c r="I24" s="3"/>
      <c r="J24" s="23"/>
      <c r="K24" s="8"/>
      <c r="L24" s="61"/>
      <c r="M24" s="3"/>
      <c r="N24" s="23"/>
      <c r="P24" s="79"/>
      <c r="Q24" s="62"/>
      <c r="R24" s="76"/>
      <c r="T24" s="71">
        <v>600</v>
      </c>
      <c r="U24" s="70"/>
      <c r="V24" s="69"/>
      <c r="X24" s="2">
        <v>80</v>
      </c>
      <c r="Y24" s="2"/>
      <c r="Z24" s="2"/>
    </row>
    <row r="25" spans="1:26" x14ac:dyDescent="0.25">
      <c r="A25" s="5"/>
      <c r="B25" s="38" t="s">
        <v>22</v>
      </c>
      <c r="C25" s="3">
        <v>100</v>
      </c>
      <c r="D25" s="35">
        <v>0</v>
      </c>
      <c r="E25" s="31"/>
      <c r="F25" s="48">
        <f t="shared" si="1"/>
        <v>-100</v>
      </c>
      <c r="G25" s="10"/>
      <c r="H25" s="61"/>
      <c r="I25" s="3"/>
      <c r="J25" s="23"/>
      <c r="K25" s="8"/>
      <c r="L25" s="61"/>
      <c r="M25" s="3"/>
      <c r="N25" s="23"/>
      <c r="P25" s="79"/>
      <c r="Q25" s="62"/>
      <c r="R25" s="76"/>
      <c r="T25" s="71">
        <v>260</v>
      </c>
      <c r="U25" s="70"/>
      <c r="V25" s="69"/>
      <c r="X25" s="2">
        <v>400</v>
      </c>
      <c r="Y25" s="2"/>
      <c r="Z25" s="2"/>
    </row>
    <row r="26" spans="1:26" x14ac:dyDescent="0.25">
      <c r="A26" s="5"/>
      <c r="B26" s="38" t="s">
        <v>12</v>
      </c>
      <c r="C26" s="3">
        <v>800</v>
      </c>
      <c r="D26" s="60"/>
      <c r="E26" s="31"/>
      <c r="F26" s="48">
        <f t="shared" si="1"/>
        <v>-800</v>
      </c>
      <c r="G26" s="10"/>
      <c r="H26" s="61"/>
      <c r="I26" s="3"/>
      <c r="J26" s="23"/>
      <c r="K26" s="8"/>
      <c r="L26" s="61"/>
      <c r="M26" s="3"/>
      <c r="N26" s="23"/>
      <c r="P26" s="79"/>
      <c r="Q26" s="62"/>
      <c r="R26" s="76"/>
      <c r="T26" s="71"/>
      <c r="U26" s="70"/>
      <c r="V26" s="69"/>
      <c r="X26" s="2"/>
      <c r="Y26" s="2"/>
      <c r="Z26" s="2"/>
    </row>
    <row r="27" spans="1:26" x14ac:dyDescent="0.25">
      <c r="A27" s="5"/>
      <c r="B27" s="38" t="s">
        <v>42</v>
      </c>
      <c r="C27" s="3">
        <v>0</v>
      </c>
      <c r="D27" s="35">
        <v>28.5</v>
      </c>
      <c r="E27" s="31"/>
      <c r="F27" s="48">
        <f t="shared" si="1"/>
        <v>28.5</v>
      </c>
      <c r="G27" s="10"/>
      <c r="H27" s="61"/>
      <c r="I27" s="3"/>
      <c r="J27" s="23"/>
      <c r="K27" s="8"/>
      <c r="L27" s="61"/>
      <c r="M27" s="3"/>
      <c r="N27" s="23"/>
      <c r="P27" s="79"/>
      <c r="Q27" s="62"/>
      <c r="R27" s="76"/>
      <c r="T27" s="71"/>
      <c r="U27" s="70"/>
      <c r="V27" s="69"/>
      <c r="X27" s="2">
        <v>200</v>
      </c>
      <c r="Y27" s="2"/>
      <c r="Z27" s="2"/>
    </row>
    <row r="28" spans="1:26" x14ac:dyDescent="0.25">
      <c r="A28" s="5"/>
      <c r="B28" s="38" t="s">
        <v>20</v>
      </c>
      <c r="C28" s="3">
        <v>45</v>
      </c>
      <c r="D28" s="60"/>
      <c r="E28" s="31"/>
      <c r="F28" s="48">
        <f t="shared" si="1"/>
        <v>-45</v>
      </c>
      <c r="G28" s="10"/>
      <c r="H28" s="61"/>
      <c r="I28" s="3"/>
      <c r="J28" s="23"/>
      <c r="K28" s="8"/>
      <c r="L28" s="61"/>
      <c r="M28" s="3"/>
      <c r="N28" s="23"/>
      <c r="P28" s="79"/>
      <c r="Q28" s="62"/>
      <c r="R28" s="76"/>
      <c r="S28" s="67"/>
      <c r="T28" s="71"/>
      <c r="U28" s="70"/>
      <c r="V28" s="69"/>
      <c r="X28" s="2">
        <v>350</v>
      </c>
      <c r="Y28" s="2"/>
      <c r="Z28" s="2"/>
    </row>
    <row r="29" spans="1:26" x14ac:dyDescent="0.25">
      <c r="A29" s="5"/>
      <c r="B29" s="38" t="s">
        <v>34</v>
      </c>
      <c r="C29" s="42"/>
      <c r="D29" s="35"/>
      <c r="E29" s="31">
        <v>250</v>
      </c>
      <c r="F29" s="48"/>
      <c r="G29" s="10"/>
      <c r="H29" s="3"/>
      <c r="I29" s="3"/>
      <c r="J29" s="23"/>
      <c r="L29" s="3"/>
      <c r="M29" s="3"/>
      <c r="N29" s="23"/>
      <c r="P29" s="62"/>
      <c r="Q29" s="62"/>
      <c r="R29" s="76"/>
      <c r="T29" s="71">
        <v>500</v>
      </c>
      <c r="U29" s="70"/>
      <c r="V29" s="23"/>
      <c r="X29" s="2"/>
      <c r="Y29" s="2"/>
      <c r="Z29" s="2"/>
    </row>
    <row r="30" spans="1:26" x14ac:dyDescent="0.25">
      <c r="A30" s="2"/>
      <c r="B30" s="27" t="s">
        <v>3</v>
      </c>
      <c r="C30" s="43">
        <f>SUM(C12:C29)</f>
        <v>4704</v>
      </c>
      <c r="D30" s="36">
        <f>SUM(D12:D29)</f>
        <v>3736.88</v>
      </c>
      <c r="E30" s="32">
        <f>SUM(E12:E29)</f>
        <v>250</v>
      </c>
      <c r="F30" s="50">
        <f>D30-C30</f>
        <v>-967.11999999999989</v>
      </c>
      <c r="G30" s="7"/>
      <c r="H30" s="4"/>
      <c r="I30" s="4"/>
      <c r="J30" s="23"/>
      <c r="L30" s="4"/>
      <c r="M30" s="4"/>
      <c r="N30" s="23"/>
      <c r="P30" s="4"/>
      <c r="Q30" s="4"/>
      <c r="R30" s="76"/>
      <c r="T30" s="4">
        <f>SUM(T12:T29)</f>
        <v>4807.8</v>
      </c>
      <c r="U30" s="4"/>
      <c r="V30" s="23"/>
      <c r="X30" s="6">
        <v>5470</v>
      </c>
      <c r="Y30" s="2"/>
      <c r="Z30" s="2"/>
    </row>
    <row r="31" spans="1:26" x14ac:dyDescent="0.25">
      <c r="B31" s="8"/>
      <c r="D31" s="24"/>
      <c r="N31" s="9"/>
      <c r="P31" s="9"/>
      <c r="R31" s="9"/>
      <c r="T31" s="9"/>
      <c r="V31" s="9"/>
    </row>
    <row r="32" spans="1:26" x14ac:dyDescent="0.25">
      <c r="J32" s="1"/>
      <c r="R32" s="9" t="s">
        <v>31</v>
      </c>
      <c r="T32" s="80"/>
      <c r="U32" s="80"/>
      <c r="V32" s="80"/>
    </row>
    <row r="33" spans="2:24" x14ac:dyDescent="0.25">
      <c r="E33" s="1"/>
      <c r="F33" s="1"/>
      <c r="K33" s="8"/>
      <c r="T33" s="80"/>
      <c r="U33" s="80"/>
      <c r="V33" s="80"/>
    </row>
    <row r="34" spans="2:24" x14ac:dyDescent="0.25">
      <c r="B34" s="1" t="s">
        <v>23</v>
      </c>
      <c r="C34" s="18">
        <f>L30</f>
        <v>0</v>
      </c>
      <c r="D34" s="29"/>
      <c r="E34" s="8"/>
      <c r="F34" s="8"/>
      <c r="K34" s="9"/>
    </row>
    <row r="35" spans="2:24" x14ac:dyDescent="0.25">
      <c r="B35" s="72"/>
      <c r="C35" s="58">
        <v>244.1</v>
      </c>
      <c r="E35" s="8"/>
      <c r="F35" s="64">
        <f>SUM(L30-H30)</f>
        <v>0</v>
      </c>
      <c r="K35" s="9"/>
    </row>
    <row r="36" spans="2:24" x14ac:dyDescent="0.25">
      <c r="B36" s="8" t="s">
        <v>35</v>
      </c>
      <c r="C36" s="18">
        <f>C34/C35</f>
        <v>0</v>
      </c>
      <c r="E36" s="8"/>
      <c r="F36" s="63"/>
      <c r="K36" s="9"/>
      <c r="T36" s="71">
        <v>2500</v>
      </c>
      <c r="X36" s="29">
        <v>5000</v>
      </c>
    </row>
    <row r="37" spans="2:24" x14ac:dyDescent="0.25">
      <c r="B37" s="8"/>
      <c r="C37" s="18">
        <v>19.48</v>
      </c>
      <c r="D37" s="11"/>
      <c r="K37" s="9"/>
      <c r="T37" s="71">
        <v>1000</v>
      </c>
    </row>
    <row r="38" spans="2:24" x14ac:dyDescent="0.25">
      <c r="B38" s="8"/>
      <c r="C38" s="18">
        <v>19.27</v>
      </c>
      <c r="D38" s="11"/>
      <c r="E38"/>
      <c r="F38" s="8"/>
      <c r="K38" s="8"/>
      <c r="M38" s="8"/>
    </row>
    <row r="39" spans="2:24" x14ac:dyDescent="0.25">
      <c r="B39" s="8" t="s">
        <v>43</v>
      </c>
      <c r="C39" s="23">
        <f>C36/C37-1</f>
        <v>-1</v>
      </c>
      <c r="D39" s="9"/>
      <c r="E39" s="8"/>
      <c r="F39" s="8"/>
      <c r="K39" s="9"/>
      <c r="T39" s="29"/>
      <c r="X39" s="29">
        <v>1000</v>
      </c>
    </row>
    <row r="40" spans="2:24" x14ac:dyDescent="0.25">
      <c r="B40" s="73" t="s">
        <v>44</v>
      </c>
      <c r="E40" s="8"/>
      <c r="F40" s="8"/>
      <c r="K40" s="9"/>
      <c r="X40" s="29">
        <v>3000</v>
      </c>
    </row>
    <row r="41" spans="2:24" x14ac:dyDescent="0.25">
      <c r="B41" s="8"/>
      <c r="C41" s="8"/>
      <c r="D41" s="8"/>
      <c r="E41" s="8"/>
      <c r="F41" s="8"/>
      <c r="K41" s="9"/>
    </row>
    <row r="42" spans="2:24" x14ac:dyDescent="0.25">
      <c r="B42" s="1"/>
      <c r="C42" s="25"/>
      <c r="D42" s="25"/>
      <c r="E42"/>
      <c r="F42" s="8"/>
    </row>
    <row r="43" spans="2:24" x14ac:dyDescent="0.25">
      <c r="B43" s="8"/>
      <c r="C43" s="25"/>
      <c r="D43" s="25"/>
      <c r="E43" s="8"/>
      <c r="F43" s="8"/>
      <c r="K43" s="9"/>
    </row>
    <row r="44" spans="2:24" x14ac:dyDescent="0.25">
      <c r="B44" s="8"/>
      <c r="C44" s="25"/>
      <c r="D44" s="25"/>
      <c r="E44" s="8"/>
      <c r="F44" s="8"/>
      <c r="K44" s="9"/>
    </row>
    <row r="45" spans="2:24" x14ac:dyDescent="0.25">
      <c r="B45" s="56"/>
      <c r="C45" s="25"/>
      <c r="D45" s="25"/>
      <c r="E45" s="8"/>
      <c r="F45" s="8"/>
      <c r="K45" s="9"/>
    </row>
    <row r="46" spans="2:24" x14ac:dyDescent="0.25">
      <c r="B46" s="56"/>
      <c r="C46" s="25"/>
      <c r="D46" s="25"/>
      <c r="E46"/>
      <c r="F46" s="8"/>
      <c r="K46" s="9"/>
    </row>
    <row r="47" spans="2:24" x14ac:dyDescent="0.25">
      <c r="B47" s="57"/>
      <c r="C47" s="25"/>
      <c r="D47" s="25"/>
      <c r="K47" s="9"/>
    </row>
    <row r="48" spans="2:24" x14ac:dyDescent="0.25">
      <c r="B48" s="55"/>
      <c r="C48" s="25"/>
      <c r="D48" s="25"/>
      <c r="K48" s="9"/>
    </row>
    <row r="49" spans="3:11" x14ac:dyDescent="0.25">
      <c r="C49" s="25"/>
      <c r="D49" s="25"/>
      <c r="K49" s="9"/>
    </row>
    <row r="50" spans="3:11" x14ac:dyDescent="0.25">
      <c r="C50" s="25"/>
      <c r="D50" s="25"/>
    </row>
    <row r="51" spans="3:11" x14ac:dyDescent="0.25">
      <c r="C51" s="25"/>
      <c r="D51" s="25"/>
    </row>
    <row r="52" spans="3:11" x14ac:dyDescent="0.25">
      <c r="C52" s="25"/>
      <c r="D52" s="25"/>
    </row>
    <row r="53" spans="3:11" x14ac:dyDescent="0.25">
      <c r="C53" s="25"/>
      <c r="D53" s="25"/>
    </row>
    <row r="54" spans="3:11" x14ac:dyDescent="0.25">
      <c r="C54" s="25"/>
      <c r="D54" s="25"/>
    </row>
    <row r="55" spans="3:11" x14ac:dyDescent="0.25">
      <c r="C55" s="25"/>
      <c r="D55" s="25"/>
    </row>
    <row r="56" spans="3:11" x14ac:dyDescent="0.25">
      <c r="C56" s="25"/>
      <c r="D56" s="25"/>
    </row>
  </sheetData>
  <mergeCells count="3">
    <mergeCell ref="C3:F3"/>
    <mergeCell ref="H3:I3"/>
    <mergeCell ref="L3:M3"/>
  </mergeCells>
  <phoneticPr fontId="7" type="noConversion"/>
  <pageMargins left="0.23622047244094491" right="0.23622047244094491" top="0" bottom="0" header="0.31496062992125984" footer="0.31496062992125984"/>
  <pageSetup paperSize="9" scale="62" orientation="landscape" horizontalDpi="4294967294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R10" sqref="R10"/>
    </sheetView>
  </sheetViews>
  <sheetFormatPr defaultRowHeight="13.2" x14ac:dyDescent="0.25"/>
  <cols>
    <col min="1" max="1" width="10" bestFit="1" customWidth="1"/>
    <col min="2" max="2" width="9.44140625" customWidth="1"/>
    <col min="4" max="4" width="3" customWidth="1"/>
    <col min="5" max="5" width="10" bestFit="1" customWidth="1"/>
    <col min="8" max="8" width="4.33203125" customWidth="1"/>
    <col min="9" max="9" width="10" bestFit="1" customWidth="1"/>
    <col min="12" max="12" width="4" customWidth="1"/>
    <col min="13" max="13" width="10" bestFit="1" customWidth="1"/>
  </cols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Calc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Sanders</dc:creator>
  <cp:lastModifiedBy>Jane Cooke</cp:lastModifiedBy>
  <cp:lastPrinted>2024-01-09T11:27:05Z</cp:lastPrinted>
  <dcterms:created xsi:type="dcterms:W3CDTF">2006-11-27T17:48:28Z</dcterms:created>
  <dcterms:modified xsi:type="dcterms:W3CDTF">2026-01-22T13:41:14Z</dcterms:modified>
</cp:coreProperties>
</file>